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765" windowWidth="9600" windowHeight="11670" tabRatio="266"/>
  </bookViews>
  <sheets>
    <sheet name="ВМП план 2022" sheetId="1" r:id="rId1"/>
  </sheets>
  <externalReferences>
    <externalReference r:id="rId2"/>
    <externalReference r:id="rId3"/>
  </externalReferences>
  <definedNames>
    <definedName name="_xlnm._FilterDatabase" localSheetId="0" hidden="1">'ВМП план 2022'!$A$6:$G$61</definedName>
    <definedName name="AmbCar_Cost">[1]Параметры!$C$40</definedName>
    <definedName name="APop">[1]Параметры!$C$19</definedName>
    <definedName name="ASur_Cost">[1]Параметры!$C$39</definedName>
    <definedName name="DayH_Cost">[1]Параметры!$C$37</definedName>
    <definedName name="Excel_BuiltIn__FilterDatabase_97">#REF!</definedName>
    <definedName name="Excel_BuiltIn__FilterDatabase_98">#REF!</definedName>
    <definedName name="Home_Cost">[1]Параметры!$C$38</definedName>
    <definedName name="MPop">[1]Параметры!$C$20</definedName>
    <definedName name="Pop">[1]Параметры!$C$17</definedName>
    <definedName name="PrU_AS">[1]Параметры!$C$55</definedName>
    <definedName name="PrU_BD">[1]Параметры!$C$51</definedName>
    <definedName name="PrU_DH">[1]Параметры!$C$53</definedName>
    <definedName name="PrU_HH">[1]Параметры!$C$54</definedName>
    <definedName name="PrU_Vi">[1]Параметры!$C$52</definedName>
    <definedName name="RPop">[1]Параметры!$C$18</definedName>
    <definedName name="SFN">[1]Титул!$A$8</definedName>
    <definedName name="SoF">[1]Титул!$K$18</definedName>
    <definedName name="Terr_Ind">[1]Параметры!$C$42</definedName>
    <definedName name="TPop">[1]Параметры!$C$10</definedName>
    <definedName name="YeaM">[1]Титул!$S$70</definedName>
    <definedName name="_xlnm.Database">#REF!</definedName>
    <definedName name="блок">'[2]1D_Gorin'!#REF!</definedName>
    <definedName name="_xlnm.Print_Titles" localSheetId="0">'ВМП план 2022'!$A:$F,'ВМП план 2022'!$3:$6</definedName>
    <definedName name="ч">'[2]1D_Gorin'!#REF!</definedName>
    <definedName name="ы">'[2]1D_Gorin'!#REF!</definedName>
  </definedNames>
  <calcPr calcId="145621"/>
</workbook>
</file>

<file path=xl/calcChain.xml><?xml version="1.0" encoding="utf-8"?>
<calcChain xmlns="http://schemas.openxmlformats.org/spreadsheetml/2006/main">
  <c r="G65" i="1" l="1"/>
  <c r="I65" i="1"/>
  <c r="H65" i="1"/>
  <c r="G63" i="1"/>
  <c r="G62" i="1"/>
  <c r="G64" i="1"/>
  <c r="G61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7" i="1"/>
  <c r="F55" i="1" l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<sst xmlns="http://schemas.openxmlformats.org/spreadsheetml/2006/main" count="93" uniqueCount="93">
  <si>
    <t>Профиль</t>
  </si>
  <si>
    <t>КПГ / КСГ</t>
  </si>
  <si>
    <t xml:space="preserve">КД </t>
  </si>
  <si>
    <t>Доля, индексируемая на КД</t>
  </si>
  <si>
    <t>Абдоминальная хирургия</t>
  </si>
  <si>
    <t>ВМП 1</t>
  </si>
  <si>
    <t>ВМП 2</t>
  </si>
  <si>
    <t>Акушерство и гинекология</t>
  </si>
  <si>
    <t>ВМП 3</t>
  </si>
  <si>
    <t>ВМП 4</t>
  </si>
  <si>
    <t>Гастроэнтерология</t>
  </si>
  <si>
    <t xml:space="preserve">ВМП 5 </t>
  </si>
  <si>
    <t>Гематология</t>
  </si>
  <si>
    <t>ВМП 6</t>
  </si>
  <si>
    <t>Детская хирургия в период новорожденности</t>
  </si>
  <si>
    <t xml:space="preserve">ВМП 8 </t>
  </si>
  <si>
    <t>Дерматовенерология</t>
  </si>
  <si>
    <t>ВМП 9</t>
  </si>
  <si>
    <t>Нейрохирургия</t>
  </si>
  <si>
    <t>ВМП 12</t>
  </si>
  <si>
    <t>ВМП 13</t>
  </si>
  <si>
    <t>Неонатология</t>
  </si>
  <si>
    <t>ВМП 14</t>
  </si>
  <si>
    <t>ВМП 15</t>
  </si>
  <si>
    <t>Онкология</t>
  </si>
  <si>
    <t>ВМП 16</t>
  </si>
  <si>
    <t>Оториноларингология</t>
  </si>
  <si>
    <t>ВМП 19</t>
  </si>
  <si>
    <t>ВМП 20</t>
  </si>
  <si>
    <t>Офтальмология</t>
  </si>
  <si>
    <t>Педиатрия</t>
  </si>
  <si>
    <t>Ревматология</t>
  </si>
  <si>
    <t>ВМП 26</t>
  </si>
  <si>
    <t>Сердечно-сосудистая хирургия</t>
  </si>
  <si>
    <t>Торакальная хирургия</t>
  </si>
  <si>
    <t>Травматология и ортопедия</t>
  </si>
  <si>
    <t>Урология</t>
  </si>
  <si>
    <t>Челюстно-лицевая хирургия</t>
  </si>
  <si>
    <t>Эндокринология</t>
  </si>
  <si>
    <t>Итого</t>
  </si>
  <si>
    <t>количество больных</t>
  </si>
  <si>
    <t>ВМП 17</t>
  </si>
  <si>
    <t>ВМП 22 (лейкозы)</t>
  </si>
  <si>
    <t>ВМП 49</t>
  </si>
  <si>
    <t xml:space="preserve">ВМП 18 </t>
  </si>
  <si>
    <t>Наименование МО</t>
  </si>
  <si>
    <t>Норматив финансовых затрат на единицу объема ВМП, руб. 2019 год</t>
  </si>
  <si>
    <t>тариф 2019 г.</t>
  </si>
  <si>
    <t>ВМП 53</t>
  </si>
  <si>
    <t>Код МО</t>
  </si>
  <si>
    <t>в т.ч. план по взрослому населению</t>
  </si>
  <si>
    <t>в т.ч. план по детскому населению</t>
  </si>
  <si>
    <t>Таблица 12</t>
  </si>
  <si>
    <t>Комбустиология</t>
  </si>
  <si>
    <t>ВМП 10</t>
  </si>
  <si>
    <t>ВМП 11</t>
  </si>
  <si>
    <t>ВМП 23 (дистанц. ЛТ)</t>
  </si>
  <si>
    <t>ВМП 24 (дистанц. ЛТ)</t>
  </si>
  <si>
    <t>ВМП 25 (дистанц. ЛТ)</t>
  </si>
  <si>
    <t>ВМП 27</t>
  </si>
  <si>
    <t>ВМП 28</t>
  </si>
  <si>
    <t>ВМП 29</t>
  </si>
  <si>
    <t>ВМП 30</t>
  </si>
  <si>
    <t>ВМП 31</t>
  </si>
  <si>
    <t>ВМП 32</t>
  </si>
  <si>
    <t>ВМП 33</t>
  </si>
  <si>
    <t>ВМП 47</t>
  </si>
  <si>
    <t>ВМП 48</t>
  </si>
  <si>
    <t>ВМП 51 (эндопротезы)</t>
  </si>
  <si>
    <t>ВМП 54</t>
  </si>
  <si>
    <t>ВМП 55</t>
  </si>
  <si>
    <t>ВМП 56</t>
  </si>
  <si>
    <t>Объемы оказания медицинской помощи лицам, застрахованным в Хабаровском крае, в рамках территориальной программы обязательного медицинского страхования  по методам высокотехнологичной медицинской помощи финансовое обеспечение которой осуществляется за счет средств обязательного медицинского страхования на 2022 год</t>
  </si>
  <si>
    <t>план 2022 года</t>
  </si>
  <si>
    <t>ВМП 7</t>
  </si>
  <si>
    <t>ВМП 21</t>
  </si>
  <si>
    <t>ВМП 34</t>
  </si>
  <si>
    <t>ВМП 35</t>
  </si>
  <si>
    <t>ВМП 36 (1 стент)</t>
  </si>
  <si>
    <t>ВМП 37 (2 стента)</t>
  </si>
  <si>
    <t>ВМП 38 (3 стента)</t>
  </si>
  <si>
    <t>ВМП 39 (1 стент)</t>
  </si>
  <si>
    <t>ВМП 40 (2 стента)</t>
  </si>
  <si>
    <t>ВМП 41 (3 стента)</t>
  </si>
  <si>
    <t>ВМП 42 (ИБС 3 стента)</t>
  </si>
  <si>
    <t>ВМП 43 (кардиостимуляторы) 1 камерные взрослым</t>
  </si>
  <si>
    <t>ВМП 44 (кардиостимуляторы) 1 камерные детям</t>
  </si>
  <si>
    <t>ВМП 45 (кардиостимуляторы) 2 камерные взрослым</t>
  </si>
  <si>
    <t>ВМП 46 АКШ</t>
  </si>
  <si>
    <t>ВМП 50</t>
  </si>
  <si>
    <t>ВМП 52 (эндопротезы)</t>
  </si>
  <si>
    <t>ВМП 57</t>
  </si>
  <si>
    <t>ВМП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</si>
</sst>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name val="Times New Roman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0"/>
      <name val="Times New Roman"/>
      <family val="2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0" fontId="2" fillId="0" borderId="0"/>
    <xf numFmtId="0" fontId="9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" fillId="0" borderId="0" applyFill="0" applyBorder="0" applyProtection="0">
      <alignment wrapText="1"/>
      <protection locked="0"/>
    </xf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18" fillId="0" borderId="0"/>
  </cellStyleXfs>
  <cellXfs count="41">
    <xf numFmtId="0" fontId="0" fillId="0" borderId="0" xfId="0"/>
    <xf numFmtId="0" fontId="8" fillId="0" borderId="0" xfId="0" applyFont="1" applyFill="1"/>
    <xf numFmtId="0" fontId="12" fillId="0" borderId="0" xfId="0" applyFont="1" applyFill="1"/>
    <xf numFmtId="3" fontId="8" fillId="0" borderId="0" xfId="0" applyNumberFormat="1" applyFont="1" applyFill="1"/>
    <xf numFmtId="49" fontId="8" fillId="0" borderId="0" xfId="0" applyNumberFormat="1" applyFont="1" applyFill="1"/>
    <xf numFmtId="3" fontId="3" fillId="0" borderId="2" xfId="1" applyNumberFormat="1" applyFont="1" applyFill="1" applyBorder="1" applyAlignment="1">
      <alignment vertical="center" wrapText="1"/>
    </xf>
    <xf numFmtId="3" fontId="15" fillId="0" borderId="2" xfId="1" applyNumberFormat="1" applyFont="1" applyFill="1" applyBorder="1" applyAlignment="1">
      <alignment vertical="center" wrapText="1"/>
    </xf>
    <xf numFmtId="165" fontId="7" fillId="0" borderId="2" xfId="1" applyNumberFormat="1" applyFont="1" applyFill="1" applyBorder="1" applyAlignment="1">
      <alignment horizontal="center" vertical="center" wrapText="1"/>
    </xf>
    <xf numFmtId="4" fontId="7" fillId="0" borderId="2" xfId="1" applyNumberFormat="1" applyFont="1" applyFill="1" applyBorder="1" applyAlignment="1">
      <alignment horizontal="center" vertical="center" wrapText="1"/>
    </xf>
    <xf numFmtId="9" fontId="7" fillId="0" borderId="2" xfId="1" applyNumberFormat="1" applyFont="1" applyFill="1" applyBorder="1" applyAlignment="1">
      <alignment horizontal="center" vertical="center" wrapText="1"/>
    </xf>
    <xf numFmtId="9" fontId="15" fillId="0" borderId="2" xfId="1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49" fontId="16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17" fillId="0" borderId="1" xfId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6" fillId="0" borderId="3" xfId="1" applyFont="1" applyFill="1" applyBorder="1" applyAlignment="1">
      <alignment vertical="center" wrapText="1"/>
    </xf>
    <xf numFmtId="0" fontId="6" fillId="0" borderId="3" xfId="55" applyFont="1" applyFill="1" applyBorder="1" applyAlignment="1">
      <alignment vertical="center" wrapText="1"/>
    </xf>
    <xf numFmtId="4" fontId="7" fillId="0" borderId="4" xfId="1" applyNumberFormat="1" applyFont="1" applyFill="1" applyBorder="1" applyAlignment="1">
      <alignment horizontal="center" vertical="center" wrapText="1"/>
    </xf>
    <xf numFmtId="3" fontId="7" fillId="0" borderId="2" xfId="55" applyNumberFormat="1" applyFont="1" applyFill="1" applyBorder="1" applyAlignment="1">
      <alignment horizontal="center" vertical="center" wrapText="1"/>
    </xf>
    <xf numFmtId="3" fontId="14" fillId="0" borderId="2" xfId="55" applyNumberFormat="1" applyFont="1" applyFill="1" applyBorder="1" applyAlignment="1">
      <alignment horizontal="center" vertical="center" wrapText="1"/>
    </xf>
    <xf numFmtId="3" fontId="20" fillId="0" borderId="2" xfId="55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/>
    <xf numFmtId="0" fontId="3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3" fontId="13" fillId="2" borderId="2" xfId="0" applyNumberFormat="1" applyFont="1" applyFill="1" applyBorder="1"/>
    <xf numFmtId="3" fontId="3" fillId="2" borderId="2" xfId="1" applyNumberFormat="1" applyFont="1" applyFill="1" applyBorder="1" applyAlignment="1">
      <alignment vertical="center" wrapText="1"/>
    </xf>
    <xf numFmtId="3" fontId="3" fillId="3" borderId="2" xfId="55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center" vertical="center" wrapText="1"/>
    </xf>
    <xf numFmtId="1" fontId="19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" fontId="16" fillId="3" borderId="2" xfId="1" applyNumberFormat="1" applyFont="1" applyFill="1" applyBorder="1" applyAlignment="1">
      <alignment horizontal="center" vertical="center" wrapText="1"/>
    </xf>
    <xf numFmtId="49" fontId="16" fillId="3" borderId="2" xfId="1" applyNumberFormat="1" applyFont="1" applyFill="1" applyBorder="1" applyAlignment="1">
      <alignment horizontal="center" vertical="center" wrapText="1"/>
    </xf>
  </cellXfs>
  <cellStyles count="57">
    <cellStyle name="Normal_КСГ" xfId="2"/>
    <cellStyle name="Обычный" xfId="0" builtinId="0"/>
    <cellStyle name="Обычный 2" xfId="1"/>
    <cellStyle name="Обычный 2 2" xfId="3"/>
    <cellStyle name="Обычный 2 3" xfId="4"/>
    <cellStyle name="Обычный 2 3 2" xfId="55"/>
    <cellStyle name="Обычный 3" xfId="5"/>
    <cellStyle name="Обычный 3 2" xfId="6"/>
    <cellStyle name="Обычный 3 2 2" xfId="7"/>
    <cellStyle name="Обычный 3 2 3" xfId="8"/>
    <cellStyle name="Обычный 3 3" xfId="9"/>
    <cellStyle name="Обычный 3 3 2" xfId="10"/>
    <cellStyle name="Обычный 3 4" xfId="11"/>
    <cellStyle name="Обычный 3 5" xfId="12"/>
    <cellStyle name="Обычный 4" xfId="13"/>
    <cellStyle name="Обычный 4 2" xfId="14"/>
    <cellStyle name="Обычный 5" xfId="15"/>
    <cellStyle name="Обычный 5 2" xfId="16"/>
    <cellStyle name="Обычный 8" xfId="56"/>
    <cellStyle name="Обычный Лена" xfId="17"/>
    <cellStyle name="Процентный 2" xfId="18"/>
    <cellStyle name="Финансовый 10" xfId="19"/>
    <cellStyle name="Финансовый 11" xfId="20"/>
    <cellStyle name="Финансовый 12" xfId="21"/>
    <cellStyle name="Финансовый 13" xfId="22"/>
    <cellStyle name="Финансовый 14" xfId="23"/>
    <cellStyle name="Финансовый 15" xfId="24"/>
    <cellStyle name="Финансовый 16" xfId="25"/>
    <cellStyle name="Финансовый 17" xfId="26"/>
    <cellStyle name="Финансовый 18" xfId="27"/>
    <cellStyle name="Финансовый 19" xfId="28"/>
    <cellStyle name="Финансовый 2" xfId="29"/>
    <cellStyle name="Финансовый 2 2" xfId="30"/>
    <cellStyle name="Финансовый 20" xfId="31"/>
    <cellStyle name="Финансовый 21" xfId="32"/>
    <cellStyle name="Финансовый 22" xfId="33"/>
    <cellStyle name="Финансовый 23" xfId="34"/>
    <cellStyle name="Финансовый 24" xfId="35"/>
    <cellStyle name="Финансовый 25" xfId="36"/>
    <cellStyle name="Финансовый 26" xfId="37"/>
    <cellStyle name="Финансовый 27" xfId="38"/>
    <cellStyle name="Финансовый 28" xfId="39"/>
    <cellStyle name="Финансовый 29" xfId="40"/>
    <cellStyle name="Финансовый 3" xfId="41"/>
    <cellStyle name="Финансовый 3 2" xfId="42"/>
    <cellStyle name="Финансовый 3 3" xfId="43"/>
    <cellStyle name="Финансовый 30" xfId="44"/>
    <cellStyle name="Финансовый 31" xfId="45"/>
    <cellStyle name="Финансовый 32" xfId="46"/>
    <cellStyle name="Финансовый 33" xfId="47"/>
    <cellStyle name="Финансовый 34" xfId="48"/>
    <cellStyle name="Финансовый 4" xfId="49"/>
    <cellStyle name="Финансовый 5" xfId="50"/>
    <cellStyle name="Финансовый 6" xfId="51"/>
    <cellStyle name="Финансовый 7" xfId="52"/>
    <cellStyle name="Финансовый 8" xfId="53"/>
    <cellStyle name="Финансовый 9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manov\&#1084;&#1086;&#1080;%20&#1076;&#1086;&#1082;&#1091;&#1084;&#1077;&#1085;&#1090;\&#1052;&#1086;&#1080;%20&#1076;&#1086;&#1082;&#1091;&#1084;&#1077;&#1085;&#1090;&#1099;\Reports\Territoriol%20program\Archive%20of%20Program\&#1058;&#1055;&#1043;&#1043;%20&#1042;&#1072;&#1088;&#1080;&#1072;&#1085;&#1090;%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k-popova\Doc\TMP\Rar$DI00.152\_LPU_F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араметры"/>
      <sheetName val="Настройка"/>
      <sheetName val="Ст_ВедСеть"/>
      <sheetName val="Ам_ВедСеть"/>
      <sheetName val="Ст_Пок_Рос"/>
      <sheetName val="Ст_КД_Рос"/>
      <sheetName val="Ст_КДЖ_Нор"/>
      <sheetName val="Ст_КД_Нор"/>
      <sheetName val="Ст_Ур_Сл"/>
      <sheetName val="Ст_Ур_УрК"/>
      <sheetName val="Ст_Ур_УрГ"/>
      <sheetName val="Ст_Ур_УрС"/>
      <sheetName val="Ст_СУр_УрК"/>
      <sheetName val="Ст_СУр_УрГ"/>
      <sheetName val="Ст_СУр_УрС"/>
      <sheetName val="Ст_СДл_УрК"/>
      <sheetName val="Ст_СДл_УрГ"/>
      <sheetName val="Ст_СДл_УрС"/>
      <sheetName val="Ст_Дл_Пл"/>
      <sheetName val="Ст_КД_Пл"/>
      <sheetName val="Ст_КД_Деф"/>
      <sheetName val="Ст_КД_Пер"/>
      <sheetName val="Ам_Пос_Нов"/>
      <sheetName val="Амб_Пос_Рос"/>
      <sheetName val="Амб_Пос_Суб"/>
      <sheetName val="Амб_Пос_Фак"/>
      <sheetName val="Амб_Пос_Пл"/>
      <sheetName val="СЗТ_Пок_Рос"/>
      <sheetName val="СЗТ_Об_Фак"/>
      <sheetName val="СЗТ_Об_Пл"/>
      <sheetName val="СМП_Пок_Рос"/>
      <sheetName val="СМП_Об_Фак"/>
      <sheetName val="СМП_Об_Пл"/>
      <sheetName val="Cost_Ratio_R"/>
      <sheetName val="Cost_Ratio_S"/>
      <sheetName val="Cost_Ratio_C"/>
      <sheetName val="Hosp_Cost"/>
      <sheetName val="Cost_OP_Rat_R"/>
      <sheetName val="Cost_OP_Rat_S"/>
      <sheetName val="Cost_OP_Rat_C"/>
      <sheetName val="OP_Cost"/>
      <sheetName val="Bud_Code"/>
      <sheetName val="Bud_Pie"/>
      <sheetName val="Prof_Dist"/>
      <sheetName val="Vis_Dist"/>
      <sheetName val="IPRep_Dist"/>
      <sheetName val="ACare_Dist"/>
      <sheetName val="Tot_Calc"/>
      <sheetName val="Ratify_Prg"/>
      <sheetName val="Справочники"/>
    </sheetNames>
    <sheetDataSet>
      <sheetData sheetId="0">
        <row r="8">
          <cell r="A8" t="str">
            <v>Хабаровский край</v>
          </cell>
        </row>
        <row r="18">
          <cell r="K18" t="str">
            <v>края</v>
          </cell>
        </row>
        <row r="70">
          <cell r="S70">
            <v>2002</v>
          </cell>
        </row>
      </sheetData>
      <sheetData sheetId="1">
        <row r="10">
          <cell r="C10">
            <v>1495</v>
          </cell>
        </row>
        <row r="17">
          <cell r="C17">
            <v>1495</v>
          </cell>
        </row>
        <row r="18">
          <cell r="C18">
            <v>1495</v>
          </cell>
        </row>
        <row r="19">
          <cell r="C19">
            <v>1495</v>
          </cell>
        </row>
        <row r="20">
          <cell r="C20">
            <v>1495</v>
          </cell>
        </row>
        <row r="37">
          <cell r="C37">
            <v>92.8</v>
          </cell>
        </row>
        <row r="38">
          <cell r="C38">
            <v>26.725490196078432</v>
          </cell>
        </row>
        <row r="39">
          <cell r="C39">
            <v>137.15294117647056</v>
          </cell>
        </row>
        <row r="40">
          <cell r="C40">
            <v>408.1</v>
          </cell>
        </row>
        <row r="42">
          <cell r="C42">
            <v>1.778</v>
          </cell>
        </row>
        <row r="51">
          <cell r="C51">
            <v>1.0189999999999999</v>
          </cell>
        </row>
        <row r="52">
          <cell r="C52">
            <v>0.997</v>
          </cell>
        </row>
        <row r="53">
          <cell r="C53">
            <v>0.98899999999999999</v>
          </cell>
        </row>
        <row r="54">
          <cell r="C54">
            <v>1</v>
          </cell>
        </row>
        <row r="55">
          <cell r="C55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_ Sol"/>
      <sheetName val="2D_Sol"/>
      <sheetName val="3D- SOL"/>
      <sheetName val="1D_Gorin"/>
      <sheetName val="2D-Gorin"/>
      <sheetName val="3D_ Gorin"/>
      <sheetName val="AMULAT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3300"/>
  </sheetPr>
  <dimension ref="A1:I65"/>
  <sheetViews>
    <sheetView tabSelected="1" zoomScale="110" zoomScaleNormal="110" zoomScaleSheetLayoutView="70" workbookViewId="0">
      <pane xSplit="6" ySplit="4" topLeftCell="G5" activePane="bottomRight" state="frozen"/>
      <selection pane="topRight" activeCell="G1" sqref="G1"/>
      <selection pane="bottomLeft" activeCell="A7" sqref="A7"/>
      <selection pane="bottomRight" activeCell="G5" sqref="G5"/>
    </sheetView>
  </sheetViews>
  <sheetFormatPr defaultRowHeight="15" x14ac:dyDescent="0.25"/>
  <cols>
    <col min="1" max="1" width="23.28515625" style="15" customWidth="1"/>
    <col min="2" max="2" width="16.7109375" style="1" customWidth="1"/>
    <col min="3" max="3" width="8.7109375" style="1" hidden="1" customWidth="1"/>
    <col min="4" max="4" width="12.85546875" style="1" hidden="1" customWidth="1"/>
    <col min="5" max="5" width="8.140625" style="1" hidden="1" customWidth="1"/>
    <col min="6" max="6" width="14" style="1" hidden="1" customWidth="1"/>
    <col min="7" max="7" width="12.28515625" style="1" customWidth="1"/>
    <col min="8" max="9" width="21.5703125" style="1" customWidth="1"/>
    <col min="10" max="16384" width="9.140625" style="1"/>
  </cols>
  <sheetData>
    <row r="1" spans="1:9" ht="79.5" customHeight="1" x14ac:dyDescent="0.25">
      <c r="A1" s="34" t="s">
        <v>72</v>
      </c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14"/>
      <c r="B2" s="11"/>
      <c r="I2" s="13" t="s">
        <v>52</v>
      </c>
    </row>
    <row r="3" spans="1:9" x14ac:dyDescent="0.25">
      <c r="A3" s="36" t="s">
        <v>0</v>
      </c>
      <c r="B3" s="37" t="s">
        <v>1</v>
      </c>
      <c r="C3" s="38" t="s">
        <v>2</v>
      </c>
      <c r="D3" s="38" t="s">
        <v>46</v>
      </c>
      <c r="E3" s="38" t="s">
        <v>3</v>
      </c>
      <c r="F3" s="37" t="s">
        <v>47</v>
      </c>
      <c r="G3" s="39" t="s">
        <v>45</v>
      </c>
      <c r="H3" s="39"/>
      <c r="I3" s="39"/>
    </row>
    <row r="4" spans="1:9" s="4" customFormat="1" ht="17.25" customHeight="1" x14ac:dyDescent="0.25">
      <c r="A4" s="36"/>
      <c r="B4" s="37"/>
      <c r="C4" s="38"/>
      <c r="D4" s="38"/>
      <c r="E4" s="38"/>
      <c r="F4" s="37"/>
      <c r="G4" s="40" t="s">
        <v>49</v>
      </c>
      <c r="H4" s="40"/>
      <c r="I4" s="40"/>
    </row>
    <row r="5" spans="1:9" s="4" customFormat="1" ht="57.75" customHeight="1" x14ac:dyDescent="0.25">
      <c r="A5" s="36"/>
      <c r="B5" s="37"/>
      <c r="C5" s="38"/>
      <c r="D5" s="38"/>
      <c r="E5" s="38"/>
      <c r="F5" s="37"/>
      <c r="G5" s="12" t="s">
        <v>73</v>
      </c>
      <c r="H5" s="12" t="s">
        <v>50</v>
      </c>
      <c r="I5" s="12" t="s">
        <v>51</v>
      </c>
    </row>
    <row r="6" spans="1:9" s="2" customFormat="1" ht="27" customHeight="1" x14ac:dyDescent="0.2">
      <c r="A6" s="36"/>
      <c r="B6" s="37"/>
      <c r="C6" s="38"/>
      <c r="D6" s="38"/>
      <c r="E6" s="38"/>
      <c r="F6" s="37"/>
      <c r="G6" s="35" t="s">
        <v>40</v>
      </c>
      <c r="H6" s="35"/>
      <c r="I6" s="35"/>
    </row>
    <row r="7" spans="1:9" ht="15.75" customHeight="1" x14ac:dyDescent="0.25">
      <c r="A7" s="28" t="s">
        <v>4</v>
      </c>
      <c r="B7" s="16" t="s">
        <v>5</v>
      </c>
      <c r="C7" s="7">
        <v>1.5529999999999999</v>
      </c>
      <c r="D7" s="8">
        <v>162105</v>
      </c>
      <c r="E7" s="9">
        <v>0.15</v>
      </c>
      <c r="F7" s="8">
        <f t="shared" ref="F7:F55" si="0">D7*(C7*E7+(1-E7))</f>
        <v>175551.60974999997</v>
      </c>
      <c r="G7" s="19">
        <f>H7+I7</f>
        <v>0</v>
      </c>
      <c r="H7" s="19"/>
      <c r="I7" s="19"/>
    </row>
    <row r="8" spans="1:9" ht="15.75" customHeight="1" x14ac:dyDescent="0.25">
      <c r="A8" s="29"/>
      <c r="B8" s="16" t="s">
        <v>6</v>
      </c>
      <c r="C8" s="7">
        <v>1.5529999999999999</v>
      </c>
      <c r="D8" s="8">
        <v>173690</v>
      </c>
      <c r="E8" s="9">
        <v>0.3</v>
      </c>
      <c r="F8" s="8">
        <f t="shared" si="0"/>
        <v>202505.171</v>
      </c>
      <c r="G8" s="19">
        <f t="shared" ref="G8:G60" si="1">H8+I8</f>
        <v>0</v>
      </c>
      <c r="H8" s="19"/>
      <c r="I8" s="19"/>
    </row>
    <row r="9" spans="1:9" ht="15.75" x14ac:dyDescent="0.25">
      <c r="A9" s="33" t="s">
        <v>7</v>
      </c>
      <c r="B9" s="16" t="s">
        <v>8</v>
      </c>
      <c r="C9" s="7">
        <v>1.5529999999999999</v>
      </c>
      <c r="D9" s="8">
        <v>123231</v>
      </c>
      <c r="E9" s="9">
        <v>0.3</v>
      </c>
      <c r="F9" s="8">
        <f t="shared" si="0"/>
        <v>143675.02289999998</v>
      </c>
      <c r="G9" s="19">
        <f t="shared" si="1"/>
        <v>0</v>
      </c>
      <c r="H9" s="20"/>
      <c r="I9" s="20"/>
    </row>
    <row r="10" spans="1:9" ht="15.75" x14ac:dyDescent="0.25">
      <c r="A10" s="29"/>
      <c r="B10" s="16" t="s">
        <v>9</v>
      </c>
      <c r="C10" s="7">
        <v>1.5529999999999999</v>
      </c>
      <c r="D10" s="8">
        <v>186119</v>
      </c>
      <c r="E10" s="9">
        <v>0.3</v>
      </c>
      <c r="F10" s="8">
        <f t="shared" si="0"/>
        <v>216996.1421</v>
      </c>
      <c r="G10" s="19">
        <f t="shared" si="1"/>
        <v>0</v>
      </c>
      <c r="H10" s="20"/>
      <c r="I10" s="20"/>
    </row>
    <row r="11" spans="1:9" ht="15.75" x14ac:dyDescent="0.25">
      <c r="A11" s="24" t="s">
        <v>10</v>
      </c>
      <c r="B11" s="16" t="s">
        <v>11</v>
      </c>
      <c r="C11" s="7">
        <v>1.5529999999999999</v>
      </c>
      <c r="D11" s="8">
        <v>129966</v>
      </c>
      <c r="E11" s="9">
        <v>0.15</v>
      </c>
      <c r="F11" s="8">
        <f t="shared" si="0"/>
        <v>140746.67969999998</v>
      </c>
      <c r="G11" s="19">
        <f t="shared" si="1"/>
        <v>0</v>
      </c>
      <c r="H11" s="20"/>
      <c r="I11" s="20"/>
    </row>
    <row r="12" spans="1:9" ht="15.75" x14ac:dyDescent="0.25">
      <c r="A12" s="28" t="s">
        <v>12</v>
      </c>
      <c r="B12" s="16" t="s">
        <v>13</v>
      </c>
      <c r="C12" s="7">
        <v>1.5529999999999999</v>
      </c>
      <c r="D12" s="8">
        <v>144696</v>
      </c>
      <c r="E12" s="9">
        <v>0.3</v>
      </c>
      <c r="F12" s="8">
        <f t="shared" si="0"/>
        <v>168701.06639999998</v>
      </c>
      <c r="G12" s="19">
        <f t="shared" si="1"/>
        <v>0</v>
      </c>
      <c r="H12" s="20"/>
      <c r="I12" s="20"/>
    </row>
    <row r="13" spans="1:9" ht="15.75" x14ac:dyDescent="0.25">
      <c r="A13" s="32"/>
      <c r="B13" s="16" t="s">
        <v>74</v>
      </c>
      <c r="C13" s="7">
        <v>1.5529999999999999</v>
      </c>
      <c r="D13" s="8">
        <v>248435</v>
      </c>
      <c r="E13" s="9">
        <v>0.45</v>
      </c>
      <c r="F13" s="8">
        <f t="shared" si="0"/>
        <v>310258.04975000001</v>
      </c>
      <c r="G13" s="19">
        <f t="shared" si="1"/>
        <v>0</v>
      </c>
      <c r="H13" s="20"/>
      <c r="I13" s="20"/>
    </row>
    <row r="14" spans="1:9" ht="47.25" x14ac:dyDescent="0.25">
      <c r="A14" s="23" t="s">
        <v>14</v>
      </c>
      <c r="B14" s="16" t="s">
        <v>15</v>
      </c>
      <c r="C14" s="7">
        <v>1.5529999999999999</v>
      </c>
      <c r="D14" s="8">
        <v>97679</v>
      </c>
      <c r="E14" s="9">
        <v>0.3</v>
      </c>
      <c r="F14" s="8">
        <f t="shared" si="0"/>
        <v>113883.9461</v>
      </c>
      <c r="G14" s="19">
        <f t="shared" si="1"/>
        <v>0</v>
      </c>
      <c r="H14" s="20"/>
      <c r="I14" s="20"/>
    </row>
    <row r="15" spans="1:9" ht="31.5" x14ac:dyDescent="0.25">
      <c r="A15" s="23" t="s">
        <v>16</v>
      </c>
      <c r="B15" s="16" t="s">
        <v>17</v>
      </c>
      <c r="C15" s="7">
        <v>1.5529999999999999</v>
      </c>
      <c r="D15" s="8">
        <v>157300</v>
      </c>
      <c r="E15" s="9">
        <v>0.3</v>
      </c>
      <c r="F15" s="8">
        <f t="shared" si="0"/>
        <v>183396.06999999998</v>
      </c>
      <c r="G15" s="19">
        <f t="shared" si="1"/>
        <v>0</v>
      </c>
      <c r="H15" s="20"/>
      <c r="I15" s="20"/>
    </row>
    <row r="16" spans="1:9" ht="15.75" x14ac:dyDescent="0.25">
      <c r="A16" s="28" t="s">
        <v>53</v>
      </c>
      <c r="B16" s="16" t="s">
        <v>54</v>
      </c>
      <c r="C16" s="7">
        <v>1.5529999999999999</v>
      </c>
      <c r="D16" s="8">
        <v>241904</v>
      </c>
      <c r="E16" s="9">
        <v>0.15</v>
      </c>
      <c r="F16" s="8">
        <f t="shared" si="0"/>
        <v>261969.93679999997</v>
      </c>
      <c r="G16" s="19">
        <f t="shared" si="1"/>
        <v>0</v>
      </c>
      <c r="H16" s="20"/>
      <c r="I16" s="20"/>
    </row>
    <row r="17" spans="1:9" ht="15.75" x14ac:dyDescent="0.25">
      <c r="A17" s="32"/>
      <c r="B17" s="16" t="s">
        <v>55</v>
      </c>
      <c r="C17" s="7">
        <v>1.5529999999999999</v>
      </c>
      <c r="D17" s="8">
        <v>155229</v>
      </c>
      <c r="E17" s="9">
        <v>0.15</v>
      </c>
      <c r="F17" s="8">
        <f t="shared" si="0"/>
        <v>168105.24554999999</v>
      </c>
      <c r="G17" s="19">
        <f t="shared" si="1"/>
        <v>0</v>
      </c>
      <c r="H17" s="20"/>
      <c r="I17" s="20"/>
    </row>
    <row r="18" spans="1:9" ht="15.75" x14ac:dyDescent="0.25">
      <c r="A18" s="28" t="s">
        <v>18</v>
      </c>
      <c r="B18" s="16" t="s">
        <v>19</v>
      </c>
      <c r="C18" s="7">
        <v>1.5529999999999999</v>
      </c>
      <c r="D18" s="8">
        <v>223119</v>
      </c>
      <c r="E18" s="9">
        <v>0.15</v>
      </c>
      <c r="F18" s="8">
        <f t="shared" si="0"/>
        <v>241626.72104999996</v>
      </c>
      <c r="G18" s="19">
        <f t="shared" si="1"/>
        <v>0</v>
      </c>
      <c r="H18" s="20"/>
      <c r="I18" s="20"/>
    </row>
    <row r="19" spans="1:9" ht="15.75" x14ac:dyDescent="0.25">
      <c r="A19" s="30"/>
      <c r="B19" s="16" t="s">
        <v>20</v>
      </c>
      <c r="C19" s="7">
        <v>1.5529999999999999</v>
      </c>
      <c r="D19" s="8">
        <v>281752</v>
      </c>
      <c r="E19" s="10">
        <v>0.3</v>
      </c>
      <c r="F19" s="8">
        <f t="shared" si="0"/>
        <v>328494.6568</v>
      </c>
      <c r="G19" s="19">
        <f t="shared" si="1"/>
        <v>0</v>
      </c>
      <c r="H19" s="20"/>
      <c r="I19" s="20"/>
    </row>
    <row r="20" spans="1:9" ht="15.75" x14ac:dyDescent="0.25">
      <c r="A20" s="30"/>
      <c r="B20" s="16" t="s">
        <v>22</v>
      </c>
      <c r="C20" s="7">
        <v>1.5529999999999999</v>
      </c>
      <c r="D20" s="8">
        <v>382846</v>
      </c>
      <c r="E20" s="10">
        <v>0.3</v>
      </c>
      <c r="F20" s="8">
        <f t="shared" si="0"/>
        <v>446360.15139999997</v>
      </c>
      <c r="G20" s="19">
        <f t="shared" si="1"/>
        <v>0</v>
      </c>
      <c r="H20" s="20"/>
      <c r="I20" s="20"/>
    </row>
    <row r="21" spans="1:9" ht="15.75" x14ac:dyDescent="0.25">
      <c r="A21" s="30"/>
      <c r="B21" s="16" t="s">
        <v>23</v>
      </c>
      <c r="C21" s="7">
        <v>1.5529999999999999</v>
      </c>
      <c r="D21" s="8">
        <v>242943</v>
      </c>
      <c r="E21" s="9">
        <v>0.15</v>
      </c>
      <c r="F21" s="8">
        <f t="shared" si="0"/>
        <v>263095.12184999994</v>
      </c>
      <c r="G21" s="19">
        <f t="shared" si="1"/>
        <v>0</v>
      </c>
      <c r="H21" s="20"/>
      <c r="I21" s="20"/>
    </row>
    <row r="22" spans="1:9" ht="15.75" x14ac:dyDescent="0.25">
      <c r="A22" s="30"/>
      <c r="B22" s="16" t="s">
        <v>25</v>
      </c>
      <c r="C22" s="7">
        <v>1.5529999999999999</v>
      </c>
      <c r="D22" s="8">
        <v>354925</v>
      </c>
      <c r="E22" s="9">
        <v>0.15</v>
      </c>
      <c r="F22" s="8">
        <f t="shared" si="0"/>
        <v>384366.02874999994</v>
      </c>
      <c r="G22" s="19">
        <f t="shared" si="1"/>
        <v>0</v>
      </c>
      <c r="H22" s="20"/>
      <c r="I22" s="20"/>
    </row>
    <row r="23" spans="1:9" ht="15.75" x14ac:dyDescent="0.25">
      <c r="A23" s="32"/>
      <c r="B23" s="16" t="s">
        <v>41</v>
      </c>
      <c r="C23" s="7">
        <v>1.5529999999999999</v>
      </c>
      <c r="D23" s="8">
        <v>123304</v>
      </c>
      <c r="E23" s="9">
        <v>0.3</v>
      </c>
      <c r="F23" s="8">
        <f t="shared" si="0"/>
        <v>143760.1336</v>
      </c>
      <c r="G23" s="19">
        <f t="shared" si="1"/>
        <v>0</v>
      </c>
      <c r="H23" s="19"/>
      <c r="I23" s="19"/>
    </row>
    <row r="24" spans="1:9" ht="15.75" x14ac:dyDescent="0.25">
      <c r="A24" s="28" t="s">
        <v>21</v>
      </c>
      <c r="B24" s="16" t="s">
        <v>44</v>
      </c>
      <c r="C24" s="7">
        <v>1.5529999999999999</v>
      </c>
      <c r="D24" s="8">
        <v>129950</v>
      </c>
      <c r="E24" s="9">
        <v>0.3</v>
      </c>
      <c r="F24" s="8">
        <f t="shared" si="0"/>
        <v>151508.70499999999</v>
      </c>
      <c r="G24" s="19">
        <f t="shared" si="1"/>
        <v>0</v>
      </c>
      <c r="H24" s="19"/>
      <c r="I24" s="19"/>
    </row>
    <row r="25" spans="1:9" ht="15.75" x14ac:dyDescent="0.25">
      <c r="A25" s="29"/>
      <c r="B25" s="16" t="s">
        <v>27</v>
      </c>
      <c r="C25" s="7">
        <v>1.5529999999999999</v>
      </c>
      <c r="D25" s="8">
        <v>110160</v>
      </c>
      <c r="E25" s="9">
        <v>0.3</v>
      </c>
      <c r="F25" s="8">
        <f t="shared" si="0"/>
        <v>128435.54399999999</v>
      </c>
      <c r="G25" s="19">
        <f t="shared" si="1"/>
        <v>0</v>
      </c>
      <c r="H25" s="19"/>
      <c r="I25" s="19"/>
    </row>
    <row r="26" spans="1:9" ht="15.75" x14ac:dyDescent="0.25">
      <c r="A26" s="28" t="s">
        <v>24</v>
      </c>
      <c r="B26" s="16" t="s">
        <v>28</v>
      </c>
      <c r="C26" s="7">
        <v>1.5529999999999999</v>
      </c>
      <c r="D26" s="8">
        <v>65788</v>
      </c>
      <c r="E26" s="9">
        <v>0.3</v>
      </c>
      <c r="F26" s="8">
        <f t="shared" si="0"/>
        <v>76702.229200000002</v>
      </c>
      <c r="G26" s="19">
        <f t="shared" si="1"/>
        <v>0</v>
      </c>
      <c r="H26" s="19"/>
      <c r="I26" s="19"/>
    </row>
    <row r="27" spans="1:9" ht="15.75" x14ac:dyDescent="0.25">
      <c r="A27" s="30"/>
      <c r="B27" s="16" t="s">
        <v>75</v>
      </c>
      <c r="C27" s="7">
        <v>1.5529999999999999</v>
      </c>
      <c r="D27" s="8">
        <v>68947</v>
      </c>
      <c r="E27" s="9">
        <v>0.3</v>
      </c>
      <c r="F27" s="8">
        <f t="shared" si="0"/>
        <v>80385.3073</v>
      </c>
      <c r="G27" s="19">
        <f t="shared" si="1"/>
        <v>0</v>
      </c>
      <c r="H27" s="20"/>
      <c r="I27" s="20"/>
    </row>
    <row r="28" spans="1:9" ht="31.5" x14ac:dyDescent="0.25">
      <c r="A28" s="30"/>
      <c r="B28" s="16" t="s">
        <v>42</v>
      </c>
      <c r="C28" s="7">
        <v>1.5529999999999999</v>
      </c>
      <c r="D28" s="8">
        <v>84869</v>
      </c>
      <c r="E28" s="9">
        <v>0.3</v>
      </c>
      <c r="F28" s="8">
        <f t="shared" si="0"/>
        <v>98948.767099999997</v>
      </c>
      <c r="G28" s="19">
        <f t="shared" si="1"/>
        <v>0</v>
      </c>
      <c r="H28" s="20"/>
      <c r="I28" s="20"/>
    </row>
    <row r="29" spans="1:9" ht="31.5" x14ac:dyDescent="0.25">
      <c r="A29" s="30"/>
      <c r="B29" s="16" t="s">
        <v>56</v>
      </c>
      <c r="C29" s="7">
        <v>1.5529999999999999</v>
      </c>
      <c r="D29" s="8">
        <v>79759</v>
      </c>
      <c r="E29" s="9">
        <v>0.3</v>
      </c>
      <c r="F29" s="8">
        <f t="shared" si="0"/>
        <v>92991.018100000001</v>
      </c>
      <c r="G29" s="19">
        <f t="shared" si="1"/>
        <v>0</v>
      </c>
      <c r="H29" s="20"/>
      <c r="I29" s="20"/>
    </row>
    <row r="30" spans="1:9" ht="31.5" x14ac:dyDescent="0.25">
      <c r="A30" s="30"/>
      <c r="B30" s="16" t="s">
        <v>57</v>
      </c>
      <c r="C30" s="7">
        <v>1.5529999999999999</v>
      </c>
      <c r="D30" s="8">
        <v>167738</v>
      </c>
      <c r="E30" s="9">
        <v>0.15</v>
      </c>
      <c r="F30" s="8">
        <f t="shared" si="0"/>
        <v>181651.86709999997</v>
      </c>
      <c r="G30" s="19">
        <f t="shared" si="1"/>
        <v>0</v>
      </c>
      <c r="H30" s="20"/>
      <c r="I30" s="20"/>
    </row>
    <row r="31" spans="1:9" ht="31.5" x14ac:dyDescent="0.25">
      <c r="A31" s="32"/>
      <c r="B31" s="16" t="s">
        <v>58</v>
      </c>
      <c r="C31" s="7">
        <v>1.5529999999999999</v>
      </c>
      <c r="D31" s="8">
        <v>95133</v>
      </c>
      <c r="E31" s="9">
        <v>0.3</v>
      </c>
      <c r="F31" s="8">
        <f t="shared" si="0"/>
        <v>110915.56469999999</v>
      </c>
      <c r="G31" s="19">
        <f t="shared" si="1"/>
        <v>0</v>
      </c>
      <c r="H31" s="20"/>
      <c r="I31" s="20"/>
    </row>
    <row r="32" spans="1:9" ht="15.75" x14ac:dyDescent="0.25">
      <c r="A32" s="28" t="s">
        <v>26</v>
      </c>
      <c r="B32" s="16" t="s">
        <v>32</v>
      </c>
      <c r="C32" s="7">
        <v>1.5529999999999999</v>
      </c>
      <c r="D32" s="8">
        <v>127299</v>
      </c>
      <c r="E32" s="9">
        <v>0.3</v>
      </c>
      <c r="F32" s="8">
        <f t="shared" si="0"/>
        <v>148417.90409999999</v>
      </c>
      <c r="G32" s="19">
        <f t="shared" si="1"/>
        <v>0</v>
      </c>
      <c r="H32" s="20"/>
      <c r="I32" s="20"/>
    </row>
    <row r="33" spans="1:9" ht="15.75" x14ac:dyDescent="0.25">
      <c r="A33" s="30"/>
      <c r="B33" s="16" t="s">
        <v>59</v>
      </c>
      <c r="C33" s="7">
        <v>1.5529999999999999</v>
      </c>
      <c r="D33" s="8">
        <v>167782</v>
      </c>
      <c r="E33" s="9">
        <v>0.15</v>
      </c>
      <c r="F33" s="8">
        <f t="shared" si="0"/>
        <v>181699.51689999999</v>
      </c>
      <c r="G33" s="19">
        <f t="shared" si="1"/>
        <v>0</v>
      </c>
      <c r="H33" s="20"/>
      <c r="I33" s="20"/>
    </row>
    <row r="34" spans="1:9" ht="15.75" x14ac:dyDescent="0.25">
      <c r="A34" s="32"/>
      <c r="B34" s="16" t="s">
        <v>60</v>
      </c>
      <c r="C34" s="7">
        <v>1.5529999999999999</v>
      </c>
      <c r="D34" s="8">
        <v>230700</v>
      </c>
      <c r="E34" s="9">
        <v>0.15</v>
      </c>
      <c r="F34" s="8">
        <f t="shared" si="0"/>
        <v>249836.56499999997</v>
      </c>
      <c r="G34" s="19">
        <f t="shared" si="1"/>
        <v>0</v>
      </c>
      <c r="H34" s="20"/>
      <c r="I34" s="20"/>
    </row>
    <row r="35" spans="1:9" ht="15.75" x14ac:dyDescent="0.25">
      <c r="A35" s="28" t="s">
        <v>29</v>
      </c>
      <c r="B35" s="16" t="s">
        <v>61</v>
      </c>
      <c r="C35" s="7">
        <v>1.5529999999999999</v>
      </c>
      <c r="D35" s="8">
        <v>293619</v>
      </c>
      <c r="E35" s="10">
        <v>0.15</v>
      </c>
      <c r="F35" s="8">
        <f t="shared" si="0"/>
        <v>317974.69604999997</v>
      </c>
      <c r="G35" s="19">
        <f t="shared" si="1"/>
        <v>0</v>
      </c>
      <c r="H35" s="19"/>
      <c r="I35" s="19"/>
    </row>
    <row r="36" spans="1:9" ht="15.75" x14ac:dyDescent="0.25">
      <c r="A36" s="32"/>
      <c r="B36" s="16" t="s">
        <v>62</v>
      </c>
      <c r="C36" s="7">
        <v>1.5529999999999999</v>
      </c>
      <c r="D36" s="8">
        <v>149816</v>
      </c>
      <c r="E36" s="10">
        <v>0.15</v>
      </c>
      <c r="F36" s="8">
        <f t="shared" si="0"/>
        <v>162243.23719999997</v>
      </c>
      <c r="G36" s="19">
        <f t="shared" si="1"/>
        <v>0</v>
      </c>
      <c r="H36" s="19"/>
      <c r="I36" s="19"/>
    </row>
    <row r="37" spans="1:9" ht="15.75" x14ac:dyDescent="0.25">
      <c r="A37" s="28" t="s">
        <v>30</v>
      </c>
      <c r="B37" s="16" t="s">
        <v>63</v>
      </c>
      <c r="C37" s="7">
        <v>1.5529999999999999</v>
      </c>
      <c r="D37" s="8">
        <v>205997</v>
      </c>
      <c r="E37" s="10">
        <v>0.15</v>
      </c>
      <c r="F37" s="8">
        <f t="shared" si="0"/>
        <v>223084.45114999998</v>
      </c>
      <c r="G37" s="19">
        <f t="shared" si="1"/>
        <v>0</v>
      </c>
      <c r="H37" s="19"/>
      <c r="I37" s="19"/>
    </row>
    <row r="38" spans="1:9" ht="15.75" x14ac:dyDescent="0.25">
      <c r="A38" s="30"/>
      <c r="B38" s="16" t="s">
        <v>64</v>
      </c>
      <c r="C38" s="7">
        <v>1.5529999999999999</v>
      </c>
      <c r="D38" s="8">
        <v>262178</v>
      </c>
      <c r="E38" s="10">
        <v>0.15</v>
      </c>
      <c r="F38" s="8">
        <f t="shared" si="0"/>
        <v>283925.66509999998</v>
      </c>
      <c r="G38" s="19">
        <f t="shared" si="1"/>
        <v>0</v>
      </c>
      <c r="H38" s="19"/>
      <c r="I38" s="19"/>
    </row>
    <row r="39" spans="1:9" ht="15.75" x14ac:dyDescent="0.25">
      <c r="A39" s="30"/>
      <c r="B39" s="16" t="s">
        <v>65</v>
      </c>
      <c r="C39" s="7">
        <v>1.5529999999999999</v>
      </c>
      <c r="D39" s="8">
        <v>241421</v>
      </c>
      <c r="E39" s="10">
        <v>0.4</v>
      </c>
      <c r="F39" s="8">
        <f t="shared" si="0"/>
        <v>294823.32520000002</v>
      </c>
      <c r="G39" s="19">
        <f t="shared" si="1"/>
        <v>0</v>
      </c>
      <c r="H39" s="21"/>
      <c r="I39" s="21"/>
    </row>
    <row r="40" spans="1:9" ht="15.75" x14ac:dyDescent="0.25">
      <c r="A40" s="32"/>
      <c r="B40" s="16" t="s">
        <v>76</v>
      </c>
      <c r="C40" s="7">
        <v>1.5529999999999999</v>
      </c>
      <c r="D40" s="8">
        <v>136058</v>
      </c>
      <c r="E40" s="10">
        <v>0.3</v>
      </c>
      <c r="F40" s="8">
        <f t="shared" si="0"/>
        <v>158630.02219999998</v>
      </c>
      <c r="G40" s="19">
        <f t="shared" si="1"/>
        <v>0</v>
      </c>
      <c r="H40" s="19"/>
      <c r="I40" s="19"/>
    </row>
    <row r="41" spans="1:9" ht="15.75" x14ac:dyDescent="0.25">
      <c r="A41" s="23" t="s">
        <v>31</v>
      </c>
      <c r="B41" s="16" t="s">
        <v>77</v>
      </c>
      <c r="C41" s="7">
        <v>1.5529999999999999</v>
      </c>
      <c r="D41" s="8">
        <v>254503</v>
      </c>
      <c r="E41" s="10">
        <v>0.15</v>
      </c>
      <c r="F41" s="8">
        <f t="shared" si="0"/>
        <v>275614.02384999994</v>
      </c>
      <c r="G41" s="19">
        <f t="shared" si="1"/>
        <v>0</v>
      </c>
      <c r="H41" s="19"/>
      <c r="I41" s="19"/>
    </row>
    <row r="42" spans="1:9" ht="31.5" x14ac:dyDescent="0.25">
      <c r="A42" s="28" t="s">
        <v>33</v>
      </c>
      <c r="B42" s="16" t="s">
        <v>78</v>
      </c>
      <c r="C42" s="7">
        <v>1.5529999999999999</v>
      </c>
      <c r="D42" s="8">
        <v>226346</v>
      </c>
      <c r="E42" s="9">
        <v>0.3</v>
      </c>
      <c r="F42" s="8">
        <f t="shared" si="0"/>
        <v>263896.8014</v>
      </c>
      <c r="G42" s="19">
        <f t="shared" si="1"/>
        <v>0</v>
      </c>
      <c r="H42" s="19"/>
      <c r="I42" s="19"/>
    </row>
    <row r="43" spans="1:9" ht="31.5" x14ac:dyDescent="0.25">
      <c r="A43" s="30"/>
      <c r="B43" s="16" t="s">
        <v>79</v>
      </c>
      <c r="C43" s="7">
        <v>1.5529999999999999</v>
      </c>
      <c r="D43" s="8">
        <v>336507</v>
      </c>
      <c r="E43" s="10">
        <v>0.45</v>
      </c>
      <c r="F43" s="8">
        <f t="shared" si="0"/>
        <v>420246.76695000002</v>
      </c>
      <c r="G43" s="19">
        <f t="shared" si="1"/>
        <v>0</v>
      </c>
      <c r="H43" s="19"/>
      <c r="I43" s="19"/>
    </row>
    <row r="44" spans="1:9" ht="31.5" x14ac:dyDescent="0.25">
      <c r="A44" s="30"/>
      <c r="B44" s="16" t="s">
        <v>80</v>
      </c>
      <c r="C44" s="7">
        <v>1.5529999999999999</v>
      </c>
      <c r="D44" s="8">
        <v>140253</v>
      </c>
      <c r="E44" s="9">
        <v>0.15</v>
      </c>
      <c r="F44" s="8">
        <f t="shared" si="0"/>
        <v>151886.98634999999</v>
      </c>
      <c r="G44" s="19">
        <f t="shared" si="1"/>
        <v>0</v>
      </c>
      <c r="H44" s="19"/>
      <c r="I44" s="19"/>
    </row>
    <row r="45" spans="1:9" ht="31.5" x14ac:dyDescent="0.25">
      <c r="A45" s="30"/>
      <c r="B45" s="16" t="s">
        <v>81</v>
      </c>
      <c r="C45" s="7">
        <v>1.5529999999999999</v>
      </c>
      <c r="D45" s="8">
        <v>245132</v>
      </c>
      <c r="E45" s="9">
        <v>0.15</v>
      </c>
      <c r="F45" s="8">
        <f t="shared" si="0"/>
        <v>265465.69939999998</v>
      </c>
      <c r="G45" s="19">
        <f t="shared" si="1"/>
        <v>0</v>
      </c>
      <c r="H45" s="19"/>
      <c r="I45" s="19"/>
    </row>
    <row r="46" spans="1:9" ht="31.5" x14ac:dyDescent="0.25">
      <c r="A46" s="30"/>
      <c r="B46" s="16" t="s">
        <v>82</v>
      </c>
      <c r="C46" s="7">
        <v>1.5529999999999999</v>
      </c>
      <c r="D46" s="8">
        <v>135345</v>
      </c>
      <c r="E46" s="9">
        <v>0.15</v>
      </c>
      <c r="F46" s="8">
        <f t="shared" si="0"/>
        <v>146571.86774999998</v>
      </c>
      <c r="G46" s="19">
        <f t="shared" si="1"/>
        <v>0</v>
      </c>
      <c r="H46" s="19"/>
      <c r="I46" s="19"/>
    </row>
    <row r="47" spans="1:9" ht="31.5" x14ac:dyDescent="0.25">
      <c r="A47" s="30"/>
      <c r="B47" s="16" t="s">
        <v>83</v>
      </c>
      <c r="C47" s="7">
        <v>1.5529999999999999</v>
      </c>
      <c r="D47" s="8">
        <v>201193</v>
      </c>
      <c r="E47" s="9">
        <v>0.15</v>
      </c>
      <c r="F47" s="8">
        <f t="shared" si="0"/>
        <v>217881.95934999996</v>
      </c>
      <c r="G47" s="19">
        <f t="shared" si="1"/>
        <v>0</v>
      </c>
      <c r="H47" s="19"/>
      <c r="I47" s="19"/>
    </row>
    <row r="48" spans="1:9" ht="31.5" x14ac:dyDescent="0.25">
      <c r="A48" s="30"/>
      <c r="B48" s="17" t="s">
        <v>84</v>
      </c>
      <c r="C48" s="7">
        <v>1.5529999999999999</v>
      </c>
      <c r="D48" s="8">
        <v>263606</v>
      </c>
      <c r="E48" s="9">
        <v>0.3</v>
      </c>
      <c r="F48" s="8">
        <f t="shared" si="0"/>
        <v>307338.23540000001</v>
      </c>
      <c r="G48" s="19">
        <f t="shared" si="1"/>
        <v>0</v>
      </c>
      <c r="H48" s="19"/>
      <c r="I48" s="19"/>
    </row>
    <row r="49" spans="1:9" ht="78.75" x14ac:dyDescent="0.25">
      <c r="A49" s="30"/>
      <c r="B49" s="16" t="s">
        <v>85</v>
      </c>
      <c r="C49" s="7">
        <v>1.5529999999999999</v>
      </c>
      <c r="D49" s="8">
        <v>141561</v>
      </c>
      <c r="E49" s="10">
        <v>0.3</v>
      </c>
      <c r="F49" s="8">
        <f>D49*(C49*E49+(1-E49))</f>
        <v>165045.9699</v>
      </c>
      <c r="G49" s="19">
        <f t="shared" si="1"/>
        <v>0</v>
      </c>
      <c r="H49" s="19"/>
      <c r="I49" s="19"/>
    </row>
    <row r="50" spans="1:9" ht="78.75" x14ac:dyDescent="0.25">
      <c r="A50" s="30"/>
      <c r="B50" s="16" t="s">
        <v>86</v>
      </c>
      <c r="C50" s="7">
        <v>1.5529999999999999</v>
      </c>
      <c r="D50" s="8">
        <v>200562</v>
      </c>
      <c r="E50" s="10">
        <v>0.4</v>
      </c>
      <c r="F50" s="8">
        <f t="shared" si="0"/>
        <v>244926.3144</v>
      </c>
      <c r="G50" s="19">
        <f t="shared" si="1"/>
        <v>0</v>
      </c>
      <c r="H50" s="19"/>
      <c r="I50" s="19"/>
    </row>
    <row r="51" spans="1:9" ht="78.75" x14ac:dyDescent="0.25">
      <c r="A51" s="30"/>
      <c r="B51" s="16" t="s">
        <v>87</v>
      </c>
      <c r="C51" s="7">
        <v>1.5529999999999999</v>
      </c>
      <c r="D51" s="8">
        <v>335626</v>
      </c>
      <c r="E51" s="9">
        <v>0.15</v>
      </c>
      <c r="F51" s="8">
        <f t="shared" si="0"/>
        <v>363466.17669999995</v>
      </c>
      <c r="G51" s="19">
        <f t="shared" si="1"/>
        <v>0</v>
      </c>
      <c r="H51" s="19"/>
      <c r="I51" s="19"/>
    </row>
    <row r="52" spans="1:9" ht="15.75" x14ac:dyDescent="0.25">
      <c r="A52" s="32"/>
      <c r="B52" s="16" t="s">
        <v>88</v>
      </c>
      <c r="C52" s="7">
        <v>1.5529999999999999</v>
      </c>
      <c r="D52" s="8">
        <v>91694</v>
      </c>
      <c r="E52" s="9">
        <v>0.3</v>
      </c>
      <c r="F52" s="8">
        <f t="shared" si="0"/>
        <v>106906.0346</v>
      </c>
      <c r="G52" s="19">
        <f t="shared" si="1"/>
        <v>0</v>
      </c>
      <c r="H52" s="19"/>
      <c r="I52" s="19"/>
    </row>
    <row r="53" spans="1:9" ht="15.75" x14ac:dyDescent="0.25">
      <c r="A53" s="28" t="s">
        <v>34</v>
      </c>
      <c r="B53" s="16" t="s">
        <v>66</v>
      </c>
      <c r="C53" s="7">
        <v>1.5529999999999999</v>
      </c>
      <c r="D53" s="8">
        <v>134626</v>
      </c>
      <c r="E53" s="9">
        <v>0.3</v>
      </c>
      <c r="F53" s="8">
        <f t="shared" si="0"/>
        <v>156960.4534</v>
      </c>
      <c r="G53" s="19">
        <f t="shared" si="1"/>
        <v>0</v>
      </c>
      <c r="H53" s="19"/>
      <c r="I53" s="19"/>
    </row>
    <row r="54" spans="1:9" ht="15.75" x14ac:dyDescent="0.25">
      <c r="A54" s="29"/>
      <c r="B54" s="16" t="s">
        <v>67</v>
      </c>
      <c r="C54" s="7">
        <v>1.5529999999999999</v>
      </c>
      <c r="D54" s="8">
        <v>119167</v>
      </c>
      <c r="E54" s="9">
        <v>0.3</v>
      </c>
      <c r="F54" s="18">
        <f t="shared" si="0"/>
        <v>138936.80529999998</v>
      </c>
      <c r="G54" s="19">
        <f t="shared" si="1"/>
        <v>0</v>
      </c>
      <c r="H54" s="19"/>
      <c r="I54" s="19"/>
    </row>
    <row r="55" spans="1:9" ht="15.75" x14ac:dyDescent="0.25">
      <c r="A55" s="28" t="s">
        <v>35</v>
      </c>
      <c r="B55" s="16" t="s">
        <v>43</v>
      </c>
      <c r="C55" s="7">
        <v>1.5529999999999999</v>
      </c>
      <c r="D55" s="8">
        <v>182087</v>
      </c>
      <c r="E55" s="9">
        <v>0.15</v>
      </c>
      <c r="F55" s="18">
        <f t="shared" si="0"/>
        <v>197191.11664999998</v>
      </c>
      <c r="G55" s="19">
        <f t="shared" si="1"/>
        <v>0</v>
      </c>
      <c r="H55" s="19"/>
      <c r="I55" s="19"/>
    </row>
    <row r="56" spans="1:9" ht="15.75" x14ac:dyDescent="0.25">
      <c r="A56" s="30"/>
      <c r="B56" s="16" t="s">
        <v>89</v>
      </c>
      <c r="G56" s="19">
        <f t="shared" si="1"/>
        <v>0</v>
      </c>
      <c r="H56" s="22"/>
      <c r="I56" s="22"/>
    </row>
    <row r="57" spans="1:9" ht="31.5" x14ac:dyDescent="0.25">
      <c r="A57" s="30"/>
      <c r="B57" s="16" t="s">
        <v>68</v>
      </c>
      <c r="G57" s="19">
        <f t="shared" si="1"/>
        <v>0</v>
      </c>
      <c r="H57" s="22"/>
      <c r="I57" s="22"/>
    </row>
    <row r="58" spans="1:9" ht="31.5" x14ac:dyDescent="0.25">
      <c r="A58" s="30"/>
      <c r="B58" s="17" t="s">
        <v>90</v>
      </c>
      <c r="G58" s="19">
        <f t="shared" si="1"/>
        <v>0</v>
      </c>
      <c r="H58" s="22"/>
      <c r="I58" s="22"/>
    </row>
    <row r="59" spans="1:9" ht="15.75" x14ac:dyDescent="0.25">
      <c r="A59" s="30"/>
      <c r="B59" s="16" t="s">
        <v>48</v>
      </c>
      <c r="G59" s="19">
        <f t="shared" si="1"/>
        <v>0</v>
      </c>
      <c r="H59" s="22"/>
      <c r="I59" s="22"/>
    </row>
    <row r="60" spans="1:9" ht="15.75" x14ac:dyDescent="0.25">
      <c r="A60" s="31" t="s">
        <v>36</v>
      </c>
      <c r="B60" s="16" t="s">
        <v>69</v>
      </c>
      <c r="G60" s="19">
        <f t="shared" si="1"/>
        <v>0</v>
      </c>
      <c r="H60" s="22"/>
      <c r="I60" s="22"/>
    </row>
    <row r="61" spans="1:9" s="3" customFormat="1" ht="15.75" x14ac:dyDescent="0.25">
      <c r="A61" s="31"/>
      <c r="B61" s="16" t="s">
        <v>70</v>
      </c>
      <c r="C61" s="5"/>
      <c r="D61" s="6"/>
      <c r="E61" s="5"/>
      <c r="F61" s="5"/>
      <c r="G61" s="19">
        <f t="shared" ref="G61:G64" si="2">H61+I61</f>
        <v>0</v>
      </c>
      <c r="H61" s="22"/>
      <c r="I61" s="22"/>
    </row>
    <row r="62" spans="1:9" ht="31.5" x14ac:dyDescent="0.25">
      <c r="A62" s="23" t="s">
        <v>37</v>
      </c>
      <c r="B62" s="16" t="s">
        <v>71</v>
      </c>
      <c r="G62" s="19">
        <f>H62+I62</f>
        <v>0</v>
      </c>
      <c r="H62" s="22"/>
      <c r="I62" s="22"/>
    </row>
    <row r="63" spans="1:9" ht="15.75" x14ac:dyDescent="0.25">
      <c r="A63" s="28" t="s">
        <v>38</v>
      </c>
      <c r="B63" s="16" t="s">
        <v>91</v>
      </c>
      <c r="G63" s="19">
        <f>H63+I63</f>
        <v>0</v>
      </c>
      <c r="H63" s="22"/>
      <c r="I63" s="22"/>
    </row>
    <row r="64" spans="1:9" ht="15.75" x14ac:dyDescent="0.25">
      <c r="A64" s="32"/>
      <c r="B64" s="16" t="s">
        <v>92</v>
      </c>
      <c r="G64" s="19">
        <f t="shared" si="2"/>
        <v>0</v>
      </c>
      <c r="H64" s="22"/>
      <c r="I64" s="22"/>
    </row>
    <row r="65" spans="1:9" ht="15.75" x14ac:dyDescent="0.25">
      <c r="A65" s="25"/>
      <c r="B65" s="26" t="s">
        <v>39</v>
      </c>
      <c r="G65" s="27">
        <f>SUM(G7:G64)</f>
        <v>0</v>
      </c>
      <c r="H65" s="27">
        <f>SUM(H7:H64)</f>
        <v>0</v>
      </c>
      <c r="I65" s="27">
        <f>SUM(I7:I64)</f>
        <v>0</v>
      </c>
    </row>
  </sheetData>
  <autoFilter ref="A6:G56"/>
  <mergeCells count="25">
    <mergeCell ref="A1:I1"/>
    <mergeCell ref="G6:I6"/>
    <mergeCell ref="A3:A6"/>
    <mergeCell ref="B3:B6"/>
    <mergeCell ref="C3:C6"/>
    <mergeCell ref="D3:D6"/>
    <mergeCell ref="E3:E6"/>
    <mergeCell ref="F3:F6"/>
    <mergeCell ref="G3:I3"/>
    <mergeCell ref="G4:I4"/>
    <mergeCell ref="A53:A54"/>
    <mergeCell ref="A55:A59"/>
    <mergeCell ref="A60:A61"/>
    <mergeCell ref="A63:A64"/>
    <mergeCell ref="A7:A8"/>
    <mergeCell ref="A9:A10"/>
    <mergeCell ref="A12:A13"/>
    <mergeCell ref="A16:A17"/>
    <mergeCell ref="A18:A23"/>
    <mergeCell ref="A24:A25"/>
    <mergeCell ref="A26:A31"/>
    <mergeCell ref="A32:A34"/>
    <mergeCell ref="A35:A36"/>
    <mergeCell ref="A37:A40"/>
    <mergeCell ref="A42:A52"/>
  </mergeCells>
  <pageMargins left="0" right="0" top="0.35433070866141736" bottom="0.19685039370078741" header="0.11811023622047245" footer="0.11811023622047245"/>
  <pageSetup paperSize="9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ВМП план 2022</vt:lpstr>
      <vt:lpstr>'ВМП план 2022'!Заголовки_для_печати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Сафронова Ирина Александровна</dc:creator>
  <cp:lastModifiedBy>Волкова Елена Юрьевна</cp:lastModifiedBy>
  <cp:lastPrinted>2021-03-09T00:31:57Z</cp:lastPrinted>
  <dcterms:created xsi:type="dcterms:W3CDTF">2017-01-20T01:45:56Z</dcterms:created>
  <dcterms:modified xsi:type="dcterms:W3CDTF">2021-03-09T01:24:39Z</dcterms:modified>
</cp:coreProperties>
</file>